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15" windowHeight="9225" activeTab="0"/>
  </bookViews>
  <sheets>
    <sheet name="定" sheetId="1" r:id="rId1"/>
  </sheets>
  <definedNames>
    <definedName name="_xlnm.Print_Area" localSheetId="0">'定'!$A$1:$O$25</definedName>
  </definedNames>
  <calcPr fullCalcOnLoad="1"/>
</workbook>
</file>

<file path=xl/sharedStrings.xml><?xml version="1.0" encoding="utf-8"?>
<sst xmlns="http://schemas.openxmlformats.org/spreadsheetml/2006/main" count="44" uniqueCount="40">
  <si>
    <t>单位：万元</t>
  </si>
  <si>
    <t>合计</t>
  </si>
  <si>
    <t>小计</t>
  </si>
  <si>
    <t>老年人福利类项目</t>
  </si>
  <si>
    <t>儿童福利类项目</t>
  </si>
  <si>
    <t>社会公益类项目</t>
  </si>
  <si>
    <t>社会工作和志愿服务项目</t>
  </si>
  <si>
    <t>序号</t>
  </si>
  <si>
    <t>残疾人福利类项目</t>
  </si>
  <si>
    <t>残疾人福利机构建设及购买服务项目</t>
  </si>
  <si>
    <t>孤儿助学</t>
  </si>
  <si>
    <t>儿童福利服务体系建设项目</t>
  </si>
  <si>
    <t>未成年人救助保护中心建设及购买服务项目</t>
  </si>
  <si>
    <t>类别</t>
  </si>
  <si>
    <t>市级</t>
  </si>
  <si>
    <t>市级小计</t>
  </si>
  <si>
    <t>东城区</t>
  </si>
  <si>
    <t>西城区</t>
  </si>
  <si>
    <t>海淀区</t>
  </si>
  <si>
    <t>石景山区</t>
  </si>
  <si>
    <t>房山区</t>
  </si>
  <si>
    <t>通州区</t>
  </si>
  <si>
    <t>门头沟区</t>
  </si>
  <si>
    <t>怀柔区</t>
  </si>
  <si>
    <t>平谷区</t>
  </si>
  <si>
    <t>密云区</t>
  </si>
  <si>
    <t>延庆区</t>
  </si>
  <si>
    <t>丰台区</t>
  </si>
  <si>
    <t>朝阳区</t>
  </si>
  <si>
    <t>顺义区</t>
  </si>
  <si>
    <t>昌平区</t>
  </si>
  <si>
    <t>大兴区</t>
  </si>
  <si>
    <t>居家和社区养老服务改革试点补助资金</t>
  </si>
  <si>
    <t>附件：</t>
  </si>
  <si>
    <t>养老服务扶持资金</t>
  </si>
  <si>
    <t>北京市2019年中央补助地方福利彩票公益金分配情况表</t>
  </si>
  <si>
    <t>单位</t>
  </si>
  <si>
    <t>转移支付</t>
  </si>
  <si>
    <t>转移支付小计</t>
  </si>
  <si>
    <t>市社会福利事务管理中心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</si>
</sst>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_);[Red]\(0.000000\)"/>
    <numFmt numFmtId="181" formatCode="0.00_);[Red]\(0.00\)"/>
  </numFmts>
  <fonts count="46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22"/>
      <name val="方正小标宋简体"/>
      <family val="0"/>
    </font>
    <font>
      <sz val="18"/>
      <name val="黑体"/>
      <family val="3"/>
    </font>
    <font>
      <b/>
      <sz val="12"/>
      <name val="仿宋_GB2312"/>
      <family val="3"/>
    </font>
    <font>
      <b/>
      <sz val="12"/>
      <name val="宋体"/>
      <family val="0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2" fillId="33" borderId="10" xfId="50" applyFont="1" applyFill="1" applyBorder="1" applyAlignment="1">
      <alignment horizontal="center" vertical="center" wrapText="1"/>
    </xf>
    <xf numFmtId="43" fontId="2" fillId="33" borderId="10" xfId="50" applyFont="1" applyFill="1" applyBorder="1" applyAlignment="1">
      <alignment vertical="center" wrapText="1"/>
    </xf>
    <xf numFmtId="43" fontId="2" fillId="33" borderId="10" xfId="50" applyFont="1" applyFill="1" applyBorder="1" applyAlignment="1">
      <alignment vertical="center"/>
    </xf>
    <xf numFmtId="180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180" fontId="4" fillId="0" borderId="0" xfId="0" applyNumberFormat="1" applyFont="1" applyAlignment="1">
      <alignment horizontal="left" vertical="center" wrapText="1"/>
    </xf>
    <xf numFmtId="180" fontId="0" fillId="0" borderId="0" xfId="0" applyNumberFormat="1" applyAlignment="1">
      <alignment vertical="center" wrapText="1"/>
    </xf>
    <xf numFmtId="180" fontId="0" fillId="0" borderId="0" xfId="0" applyNumberFormat="1" applyAlignment="1">
      <alignment horizontal="center" vertical="center"/>
    </xf>
    <xf numFmtId="0" fontId="5" fillId="33" borderId="10" xfId="50" applyNumberFormat="1" applyFont="1" applyFill="1" applyBorder="1" applyAlignment="1">
      <alignment vertical="center" wrapText="1"/>
    </xf>
    <xf numFmtId="0" fontId="5" fillId="33" borderId="10" xfId="50" applyNumberFormat="1" applyFont="1" applyFill="1" applyBorder="1" applyAlignment="1">
      <alignment vertical="center"/>
    </xf>
    <xf numFmtId="0" fontId="2" fillId="33" borderId="10" xfId="50" applyNumberFormat="1" applyFont="1" applyFill="1" applyBorder="1" applyAlignment="1">
      <alignment vertical="center" wrapText="1"/>
    </xf>
    <xf numFmtId="0" fontId="2" fillId="33" borderId="10" xfId="50" applyNumberFormat="1" applyFont="1" applyFill="1" applyBorder="1" applyAlignment="1">
      <alignment vertical="center"/>
    </xf>
    <xf numFmtId="0" fontId="2" fillId="33" borderId="10" xfId="50" applyNumberFormat="1" applyFont="1" applyFill="1" applyBorder="1" applyAlignment="1">
      <alignment horizontal="center" vertical="center"/>
    </xf>
    <xf numFmtId="0" fontId="5" fillId="33" borderId="10" xfId="5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2" fillId="33" borderId="10" xfId="50" applyNumberFormat="1" applyFont="1" applyFill="1" applyBorder="1" applyAlignment="1">
      <alignment horizontal="right" vertical="center"/>
    </xf>
    <xf numFmtId="180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180" fontId="2" fillId="33" borderId="10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180" fontId="2" fillId="33" borderId="12" xfId="0" applyNumberFormat="1" applyFont="1" applyFill="1" applyBorder="1" applyAlignment="1">
      <alignment horizontal="center" vertical="center" wrapText="1"/>
    </xf>
    <xf numFmtId="180" fontId="2" fillId="33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SheetLayoutView="100" zoomScalePageLayoutView="0" workbookViewId="0" topLeftCell="A1">
      <selection activeCell="E8" sqref="E8"/>
    </sheetView>
  </sheetViews>
  <sheetFormatPr defaultColWidth="9.00390625" defaultRowHeight="14.25"/>
  <cols>
    <col min="1" max="2" width="9.00390625" style="2" customWidth="1"/>
    <col min="3" max="3" width="10.875" style="1" customWidth="1"/>
    <col min="4" max="4" width="15.875" style="12" bestFit="1" customWidth="1"/>
    <col min="5" max="5" width="15.875" style="12" customWidth="1"/>
    <col min="6" max="7" width="14.75390625" style="6" customWidth="1"/>
    <col min="8" max="8" width="13.625" style="13" customWidth="1"/>
    <col min="9" max="9" width="16.00390625" style="6" customWidth="1"/>
    <col min="10" max="10" width="14.50390625" style="13" bestFit="1" customWidth="1"/>
    <col min="11" max="12" width="14.50390625" style="6" bestFit="1" customWidth="1"/>
    <col min="13" max="13" width="13.25390625" style="13" bestFit="1" customWidth="1"/>
    <col min="14" max="14" width="14.125" style="6" customWidth="1"/>
    <col min="15" max="15" width="13.25390625" style="6" bestFit="1" customWidth="1"/>
  </cols>
  <sheetData>
    <row r="1" spans="1:5" ht="24" customHeight="1">
      <c r="A1" s="29" t="s">
        <v>33</v>
      </c>
      <c r="B1" s="29"/>
      <c r="C1" s="29"/>
      <c r="D1" s="11"/>
      <c r="E1" s="11"/>
    </row>
    <row r="2" spans="1:15" ht="25.5" customHeight="1">
      <c r="A2" s="34" t="s">
        <v>35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4:15" ht="21" customHeight="1">
      <c r="N3" s="42" t="s">
        <v>0</v>
      </c>
      <c r="O3" s="42"/>
    </row>
    <row r="4" spans="1:15" s="7" customFormat="1" ht="30" customHeight="1">
      <c r="A4" s="27" t="s">
        <v>7</v>
      </c>
      <c r="B4" s="27" t="s">
        <v>13</v>
      </c>
      <c r="C4" s="27" t="s">
        <v>36</v>
      </c>
      <c r="D4" s="30" t="s">
        <v>1</v>
      </c>
      <c r="E4" s="31" t="s">
        <v>3</v>
      </c>
      <c r="F4" s="32"/>
      <c r="G4" s="33"/>
      <c r="H4" s="30" t="s">
        <v>8</v>
      </c>
      <c r="I4" s="30"/>
      <c r="J4" s="41" t="s">
        <v>4</v>
      </c>
      <c r="K4" s="41"/>
      <c r="L4" s="41"/>
      <c r="M4" s="41" t="s">
        <v>5</v>
      </c>
      <c r="N4" s="41"/>
      <c r="O4" s="41"/>
    </row>
    <row r="5" spans="1:15" s="25" customFormat="1" ht="43.5" customHeight="1">
      <c r="A5" s="27"/>
      <c r="B5" s="27"/>
      <c r="C5" s="27"/>
      <c r="D5" s="30"/>
      <c r="E5" s="24" t="s">
        <v>2</v>
      </c>
      <c r="F5" s="24" t="s">
        <v>34</v>
      </c>
      <c r="G5" s="24" t="s">
        <v>32</v>
      </c>
      <c r="H5" s="24" t="s">
        <v>2</v>
      </c>
      <c r="I5" s="24" t="s">
        <v>9</v>
      </c>
      <c r="J5" s="24" t="s">
        <v>2</v>
      </c>
      <c r="K5" s="24" t="s">
        <v>10</v>
      </c>
      <c r="L5" s="24" t="s">
        <v>11</v>
      </c>
      <c r="M5" s="24" t="s">
        <v>2</v>
      </c>
      <c r="N5" s="24" t="s">
        <v>12</v>
      </c>
      <c r="O5" s="24" t="s">
        <v>6</v>
      </c>
    </row>
    <row r="6" spans="1:15" s="9" customFormat="1" ht="30" customHeight="1">
      <c r="A6" s="28" t="s">
        <v>1</v>
      </c>
      <c r="B6" s="28"/>
      <c r="C6" s="28"/>
      <c r="D6" s="14">
        <f>SUM(E6,H6,J6,M6)</f>
        <v>5758</v>
      </c>
      <c r="E6" s="14">
        <f>SUM(F6:G6)</f>
        <v>4495</v>
      </c>
      <c r="F6" s="14">
        <f aca="true" t="shared" si="0" ref="F6:O6">SUM(F8,F25)</f>
        <v>2863</v>
      </c>
      <c r="G6" s="14">
        <f>SUM(G8,G25)</f>
        <v>1632</v>
      </c>
      <c r="H6" s="14">
        <f t="shared" si="0"/>
        <v>520</v>
      </c>
      <c r="I6" s="14">
        <f t="shared" si="0"/>
        <v>520</v>
      </c>
      <c r="J6" s="14">
        <f t="shared" si="0"/>
        <v>660.9999999999998</v>
      </c>
      <c r="K6" s="14">
        <f t="shared" si="0"/>
        <v>302</v>
      </c>
      <c r="L6" s="14">
        <f t="shared" si="0"/>
        <v>358.99999999999994</v>
      </c>
      <c r="M6" s="14">
        <f t="shared" si="0"/>
        <v>82</v>
      </c>
      <c r="N6" s="14">
        <f t="shared" si="0"/>
        <v>51</v>
      </c>
      <c r="O6" s="14">
        <f t="shared" si="0"/>
        <v>31</v>
      </c>
    </row>
    <row r="7" spans="1:15" s="7" customFormat="1" ht="42.75">
      <c r="A7" s="8">
        <v>1</v>
      </c>
      <c r="B7" s="26" t="s">
        <v>14</v>
      </c>
      <c r="C7" s="3" t="s">
        <v>39</v>
      </c>
      <c r="D7" s="14">
        <f aca="true" t="shared" si="1" ref="D7:D25">SUM(E7,H7,J7,M7)</f>
        <v>80</v>
      </c>
      <c r="E7" s="16">
        <f aca="true" t="shared" si="2" ref="E7:E25">SUM(F7:G7)</f>
        <v>0</v>
      </c>
      <c r="F7" s="17"/>
      <c r="G7" s="17"/>
      <c r="H7" s="18"/>
      <c r="I7" s="17"/>
      <c r="J7" s="17">
        <f>SUM(K7:L7)</f>
        <v>80</v>
      </c>
      <c r="K7" s="17">
        <v>80</v>
      </c>
      <c r="L7" s="17"/>
      <c r="M7" s="18"/>
      <c r="N7" s="17"/>
      <c r="O7" s="17"/>
    </row>
    <row r="8" spans="1:15" s="9" customFormat="1" ht="30" customHeight="1">
      <c r="A8" s="38" t="s">
        <v>15</v>
      </c>
      <c r="B8" s="39"/>
      <c r="C8" s="40"/>
      <c r="D8" s="14">
        <f t="shared" si="1"/>
        <v>80</v>
      </c>
      <c r="E8" s="14">
        <f t="shared" si="2"/>
        <v>0</v>
      </c>
      <c r="F8" s="15"/>
      <c r="G8" s="15"/>
      <c r="H8" s="19"/>
      <c r="I8" s="15"/>
      <c r="J8" s="15">
        <f>SUM(J7)</f>
        <v>80</v>
      </c>
      <c r="K8" s="15">
        <f>SUM(K7)</f>
        <v>80</v>
      </c>
      <c r="L8" s="15"/>
      <c r="M8" s="19"/>
      <c r="N8" s="15"/>
      <c r="O8" s="15"/>
    </row>
    <row r="9" spans="1:15" s="7" customFormat="1" ht="20.25" customHeight="1">
      <c r="A9" s="8">
        <v>2</v>
      </c>
      <c r="B9" s="35" t="s">
        <v>37</v>
      </c>
      <c r="C9" s="4" t="s">
        <v>16</v>
      </c>
      <c r="D9" s="14">
        <f t="shared" si="1"/>
        <v>197</v>
      </c>
      <c r="E9" s="16">
        <f t="shared" si="2"/>
        <v>0</v>
      </c>
      <c r="F9" s="17"/>
      <c r="G9" s="17"/>
      <c r="H9" s="18"/>
      <c r="I9" s="17"/>
      <c r="J9" s="17">
        <f aca="true" t="shared" si="3" ref="J9:J14">SUM(K9:L9)</f>
        <v>197</v>
      </c>
      <c r="K9" s="17">
        <v>7</v>
      </c>
      <c r="L9" s="17">
        <v>190</v>
      </c>
      <c r="M9" s="18"/>
      <c r="N9" s="17"/>
      <c r="O9" s="17"/>
    </row>
    <row r="10" spans="1:15" s="7" customFormat="1" ht="20.25" customHeight="1">
      <c r="A10" s="8">
        <v>3</v>
      </c>
      <c r="B10" s="36"/>
      <c r="C10" s="5" t="s">
        <v>17</v>
      </c>
      <c r="D10" s="14">
        <f t="shared" si="1"/>
        <v>15</v>
      </c>
      <c r="E10" s="16">
        <f t="shared" si="2"/>
        <v>0</v>
      </c>
      <c r="F10" s="17"/>
      <c r="G10" s="17"/>
      <c r="H10" s="18"/>
      <c r="I10" s="17"/>
      <c r="J10" s="17">
        <f t="shared" si="3"/>
        <v>15</v>
      </c>
      <c r="K10" s="17">
        <v>15</v>
      </c>
      <c r="L10" s="17"/>
      <c r="M10" s="18"/>
      <c r="N10" s="17"/>
      <c r="O10" s="17"/>
    </row>
    <row r="11" spans="1:15" s="7" customFormat="1" ht="20.25" customHeight="1">
      <c r="A11" s="8">
        <v>4</v>
      </c>
      <c r="B11" s="36"/>
      <c r="C11" s="5" t="s">
        <v>28</v>
      </c>
      <c r="D11" s="14">
        <f t="shared" si="1"/>
        <v>1743.75</v>
      </c>
      <c r="E11" s="16">
        <f t="shared" si="2"/>
        <v>1532</v>
      </c>
      <c r="F11" s="17"/>
      <c r="G11" s="17">
        <v>1532</v>
      </c>
      <c r="H11" s="23">
        <f>SUM(I11)</f>
        <v>100</v>
      </c>
      <c r="I11" s="17">
        <v>100</v>
      </c>
      <c r="J11" s="17">
        <f t="shared" si="3"/>
        <v>29.75</v>
      </c>
      <c r="K11" s="17">
        <v>15</v>
      </c>
      <c r="L11" s="17">
        <v>14.75</v>
      </c>
      <c r="M11" s="17">
        <f>SUM(N11:O11)</f>
        <v>82</v>
      </c>
      <c r="N11" s="17">
        <v>51</v>
      </c>
      <c r="O11" s="17">
        <v>31</v>
      </c>
    </row>
    <row r="12" spans="1:15" s="7" customFormat="1" ht="20.25" customHeight="1">
      <c r="A12" s="8">
        <v>5</v>
      </c>
      <c r="B12" s="36"/>
      <c r="C12" s="5" t="s">
        <v>18</v>
      </c>
      <c r="D12" s="14">
        <f t="shared" si="1"/>
        <v>25.7</v>
      </c>
      <c r="E12" s="16">
        <f t="shared" si="2"/>
        <v>0</v>
      </c>
      <c r="F12" s="17"/>
      <c r="G12" s="17"/>
      <c r="H12" s="23"/>
      <c r="I12" s="17"/>
      <c r="J12" s="17">
        <f t="shared" si="3"/>
        <v>25.7</v>
      </c>
      <c r="K12" s="17">
        <v>9</v>
      </c>
      <c r="L12" s="17">
        <v>16.7</v>
      </c>
      <c r="M12" s="18"/>
      <c r="N12" s="17"/>
      <c r="O12" s="17"/>
    </row>
    <row r="13" spans="1:15" s="7" customFormat="1" ht="18.75" customHeight="1">
      <c r="A13" s="8">
        <v>6</v>
      </c>
      <c r="B13" s="36"/>
      <c r="C13" s="4" t="s">
        <v>27</v>
      </c>
      <c r="D13" s="14">
        <f t="shared" si="1"/>
        <v>115.65</v>
      </c>
      <c r="E13" s="16">
        <f t="shared" si="2"/>
        <v>0</v>
      </c>
      <c r="F13" s="17"/>
      <c r="G13" s="17"/>
      <c r="H13" s="23">
        <f>SUM(I13)</f>
        <v>100</v>
      </c>
      <c r="I13" s="17">
        <v>100</v>
      </c>
      <c r="J13" s="17">
        <f t="shared" si="3"/>
        <v>15.65</v>
      </c>
      <c r="K13" s="17">
        <v>5</v>
      </c>
      <c r="L13" s="17">
        <v>10.65</v>
      </c>
      <c r="M13" s="18"/>
      <c r="N13" s="17"/>
      <c r="O13" s="17"/>
    </row>
    <row r="14" spans="1:15" s="7" customFormat="1" ht="20.25" customHeight="1">
      <c r="A14" s="8">
        <v>7</v>
      </c>
      <c r="B14" s="36"/>
      <c r="C14" s="5" t="s">
        <v>19</v>
      </c>
      <c r="D14" s="14">
        <f t="shared" si="1"/>
        <v>334.825</v>
      </c>
      <c r="E14" s="16">
        <f t="shared" si="2"/>
        <v>0</v>
      </c>
      <c r="F14" s="20"/>
      <c r="G14" s="20"/>
      <c r="H14" s="23">
        <f>SUM(I14)</f>
        <v>320</v>
      </c>
      <c r="I14" s="17">
        <v>320</v>
      </c>
      <c r="J14" s="17">
        <f t="shared" si="3"/>
        <v>14.825</v>
      </c>
      <c r="K14" s="17">
        <v>11</v>
      </c>
      <c r="L14" s="17">
        <v>3.825</v>
      </c>
      <c r="M14" s="20"/>
      <c r="N14" s="20"/>
      <c r="O14" s="20"/>
    </row>
    <row r="15" spans="1:15" s="7" customFormat="1" ht="20.25" customHeight="1">
      <c r="A15" s="8">
        <v>8</v>
      </c>
      <c r="B15" s="36"/>
      <c r="C15" s="5" t="s">
        <v>20</v>
      </c>
      <c r="D15" s="14">
        <f t="shared" si="1"/>
        <v>51.325</v>
      </c>
      <c r="E15" s="16">
        <f t="shared" si="2"/>
        <v>0</v>
      </c>
      <c r="F15" s="20"/>
      <c r="G15" s="20"/>
      <c r="H15" s="20"/>
      <c r="I15" s="17"/>
      <c r="J15" s="17">
        <f aca="true" t="shared" si="4" ref="J15:J24">SUM(K15:L15)</f>
        <v>51.325</v>
      </c>
      <c r="K15" s="17">
        <v>35</v>
      </c>
      <c r="L15" s="17">
        <v>16.325</v>
      </c>
      <c r="M15" s="20"/>
      <c r="N15" s="20"/>
      <c r="O15" s="20"/>
    </row>
    <row r="16" spans="1:15" s="7" customFormat="1" ht="20.25" customHeight="1">
      <c r="A16" s="8">
        <v>9</v>
      </c>
      <c r="B16" s="36"/>
      <c r="C16" s="5" t="s">
        <v>21</v>
      </c>
      <c r="D16" s="14">
        <f t="shared" si="1"/>
        <v>125.975</v>
      </c>
      <c r="E16" s="16">
        <f t="shared" si="2"/>
        <v>100</v>
      </c>
      <c r="F16" s="20"/>
      <c r="G16" s="21">
        <v>100</v>
      </c>
      <c r="H16" s="20"/>
      <c r="I16" s="17"/>
      <c r="J16" s="17">
        <f t="shared" si="4"/>
        <v>25.975</v>
      </c>
      <c r="K16" s="17">
        <v>11</v>
      </c>
      <c r="L16" s="17">
        <v>14.975</v>
      </c>
      <c r="M16" s="20"/>
      <c r="N16" s="20"/>
      <c r="O16" s="20"/>
    </row>
    <row r="17" spans="1:15" s="7" customFormat="1" ht="20.25" customHeight="1">
      <c r="A17" s="8">
        <v>10</v>
      </c>
      <c r="B17" s="36"/>
      <c r="C17" s="5" t="s">
        <v>29</v>
      </c>
      <c r="D17" s="14">
        <f t="shared" si="1"/>
        <v>26.95</v>
      </c>
      <c r="E17" s="16">
        <f t="shared" si="2"/>
        <v>0</v>
      </c>
      <c r="F17" s="20"/>
      <c r="G17" s="20"/>
      <c r="H17" s="20"/>
      <c r="I17" s="17"/>
      <c r="J17" s="17">
        <f t="shared" si="4"/>
        <v>26.95</v>
      </c>
      <c r="K17" s="17">
        <v>13</v>
      </c>
      <c r="L17" s="17">
        <v>13.95</v>
      </c>
      <c r="M17" s="20"/>
      <c r="N17" s="20"/>
      <c r="O17" s="20"/>
    </row>
    <row r="18" spans="1:15" s="7" customFormat="1" ht="20.25" customHeight="1">
      <c r="A18" s="8">
        <v>11</v>
      </c>
      <c r="B18" s="36"/>
      <c r="C18" s="5" t="s">
        <v>30</v>
      </c>
      <c r="D18" s="14">
        <f t="shared" si="1"/>
        <v>16.4</v>
      </c>
      <c r="E18" s="16">
        <f t="shared" si="2"/>
        <v>0</v>
      </c>
      <c r="F18" s="20"/>
      <c r="G18" s="20"/>
      <c r="H18" s="20"/>
      <c r="I18" s="17"/>
      <c r="J18" s="17">
        <f t="shared" si="4"/>
        <v>16.4</v>
      </c>
      <c r="K18" s="17">
        <v>3</v>
      </c>
      <c r="L18" s="17">
        <v>13.4</v>
      </c>
      <c r="M18" s="20"/>
      <c r="N18" s="20"/>
      <c r="O18" s="20"/>
    </row>
    <row r="19" spans="1:15" s="7" customFormat="1" ht="20.25" customHeight="1">
      <c r="A19" s="8">
        <v>12</v>
      </c>
      <c r="B19" s="36"/>
      <c r="C19" s="5" t="s">
        <v>31</v>
      </c>
      <c r="D19" s="14">
        <f t="shared" si="1"/>
        <v>2896.65</v>
      </c>
      <c r="E19" s="16">
        <f t="shared" si="2"/>
        <v>2863</v>
      </c>
      <c r="F19" s="21">
        <v>2863</v>
      </c>
      <c r="G19" s="20"/>
      <c r="H19" s="20"/>
      <c r="I19" s="17"/>
      <c r="J19" s="17">
        <f t="shared" si="4"/>
        <v>33.65</v>
      </c>
      <c r="K19" s="17">
        <v>15</v>
      </c>
      <c r="L19" s="17">
        <v>18.65</v>
      </c>
      <c r="M19" s="20"/>
      <c r="N19" s="20"/>
      <c r="O19" s="20"/>
    </row>
    <row r="20" spans="1:15" s="7" customFormat="1" ht="20.25" customHeight="1">
      <c r="A20" s="8">
        <v>13</v>
      </c>
      <c r="B20" s="36"/>
      <c r="C20" s="5" t="s">
        <v>22</v>
      </c>
      <c r="D20" s="14">
        <f t="shared" si="1"/>
        <v>26.7</v>
      </c>
      <c r="E20" s="16">
        <f t="shared" si="2"/>
        <v>0</v>
      </c>
      <c r="F20" s="20"/>
      <c r="G20" s="20"/>
      <c r="H20" s="20"/>
      <c r="I20" s="17"/>
      <c r="J20" s="17">
        <f t="shared" si="4"/>
        <v>26.7</v>
      </c>
      <c r="K20" s="17">
        <v>19</v>
      </c>
      <c r="L20" s="17">
        <v>7.7</v>
      </c>
      <c r="M20" s="20"/>
      <c r="N20" s="20"/>
      <c r="O20" s="20"/>
    </row>
    <row r="21" spans="1:15" s="7" customFormat="1" ht="20.25" customHeight="1">
      <c r="A21" s="8">
        <v>14</v>
      </c>
      <c r="B21" s="36"/>
      <c r="C21" s="5" t="s">
        <v>23</v>
      </c>
      <c r="D21" s="14">
        <f t="shared" si="1"/>
        <v>31.975</v>
      </c>
      <c r="E21" s="16">
        <f t="shared" si="2"/>
        <v>0</v>
      </c>
      <c r="F21" s="20"/>
      <c r="G21" s="20"/>
      <c r="H21" s="20"/>
      <c r="I21" s="17"/>
      <c r="J21" s="17">
        <f t="shared" si="4"/>
        <v>31.975</v>
      </c>
      <c r="K21" s="17">
        <v>23</v>
      </c>
      <c r="L21" s="17">
        <v>8.975</v>
      </c>
      <c r="M21" s="20"/>
      <c r="N21" s="20"/>
      <c r="O21" s="20"/>
    </row>
    <row r="22" spans="1:15" s="7" customFormat="1" ht="20.25" customHeight="1">
      <c r="A22" s="8">
        <v>15</v>
      </c>
      <c r="B22" s="36"/>
      <c r="C22" s="5" t="s">
        <v>24</v>
      </c>
      <c r="D22" s="14">
        <f t="shared" si="1"/>
        <v>22.75</v>
      </c>
      <c r="E22" s="16">
        <f t="shared" si="2"/>
        <v>0</v>
      </c>
      <c r="F22" s="20"/>
      <c r="G22" s="20"/>
      <c r="H22" s="20"/>
      <c r="I22" s="17"/>
      <c r="J22" s="17">
        <f t="shared" si="4"/>
        <v>22.75</v>
      </c>
      <c r="K22" s="17">
        <v>15</v>
      </c>
      <c r="L22" s="17">
        <v>7.75</v>
      </c>
      <c r="M22" s="20"/>
      <c r="N22" s="20"/>
      <c r="O22" s="20"/>
    </row>
    <row r="23" spans="1:15" s="7" customFormat="1" ht="20.25" customHeight="1">
      <c r="A23" s="8">
        <v>16</v>
      </c>
      <c r="B23" s="36"/>
      <c r="C23" s="5" t="s">
        <v>25</v>
      </c>
      <c r="D23" s="14">
        <f t="shared" si="1"/>
        <v>27.8</v>
      </c>
      <c r="E23" s="16">
        <f t="shared" si="2"/>
        <v>0</v>
      </c>
      <c r="F23" s="20"/>
      <c r="G23" s="20"/>
      <c r="H23" s="20"/>
      <c r="I23" s="17"/>
      <c r="J23" s="17">
        <f t="shared" si="4"/>
        <v>27.8</v>
      </c>
      <c r="K23" s="17">
        <v>17</v>
      </c>
      <c r="L23" s="17">
        <v>10.8</v>
      </c>
      <c r="M23" s="20"/>
      <c r="N23" s="20"/>
      <c r="O23" s="20"/>
    </row>
    <row r="24" spans="1:15" s="7" customFormat="1" ht="20.25" customHeight="1">
      <c r="A24" s="8">
        <v>17</v>
      </c>
      <c r="B24" s="37"/>
      <c r="C24" s="5" t="s">
        <v>26</v>
      </c>
      <c r="D24" s="14">
        <f t="shared" si="1"/>
        <v>19.55</v>
      </c>
      <c r="E24" s="16">
        <f t="shared" si="2"/>
        <v>0</v>
      </c>
      <c r="F24" s="20"/>
      <c r="G24" s="20"/>
      <c r="H24" s="20"/>
      <c r="I24" s="17"/>
      <c r="J24" s="17">
        <f t="shared" si="4"/>
        <v>19.55</v>
      </c>
      <c r="K24" s="17">
        <v>9</v>
      </c>
      <c r="L24" s="17">
        <v>10.55</v>
      </c>
      <c r="M24" s="20"/>
      <c r="N24" s="20"/>
      <c r="O24" s="20"/>
    </row>
    <row r="25" spans="1:15" s="10" customFormat="1" ht="20.25" customHeight="1">
      <c r="A25" s="38" t="s">
        <v>38</v>
      </c>
      <c r="B25" s="39"/>
      <c r="C25" s="40"/>
      <c r="D25" s="14">
        <f t="shared" si="1"/>
        <v>5678</v>
      </c>
      <c r="E25" s="14">
        <f t="shared" si="2"/>
        <v>4495</v>
      </c>
      <c r="F25" s="22">
        <f aca="true" t="shared" si="5" ref="F25:O25">SUM(F9:F24)</f>
        <v>2863</v>
      </c>
      <c r="G25" s="22">
        <f>SUM(G9:G24)</f>
        <v>1632</v>
      </c>
      <c r="H25" s="22">
        <f t="shared" si="5"/>
        <v>520</v>
      </c>
      <c r="I25" s="22">
        <f t="shared" si="5"/>
        <v>520</v>
      </c>
      <c r="J25" s="22">
        <f t="shared" si="5"/>
        <v>580.9999999999998</v>
      </c>
      <c r="K25" s="22">
        <f t="shared" si="5"/>
        <v>222</v>
      </c>
      <c r="L25" s="22">
        <f t="shared" si="5"/>
        <v>358.99999999999994</v>
      </c>
      <c r="M25" s="22">
        <f t="shared" si="5"/>
        <v>82</v>
      </c>
      <c r="N25" s="22">
        <f t="shared" si="5"/>
        <v>51</v>
      </c>
      <c r="O25" s="22">
        <f t="shared" si="5"/>
        <v>31</v>
      </c>
    </row>
  </sheetData>
  <sheetProtection/>
  <mergeCells count="16">
    <mergeCell ref="E4:G4"/>
    <mergeCell ref="A2:O2"/>
    <mergeCell ref="B9:B24"/>
    <mergeCell ref="A8:C8"/>
    <mergeCell ref="A25:C25"/>
    <mergeCell ref="H4:I4"/>
    <mergeCell ref="J4:L4"/>
    <mergeCell ref="M4:O4"/>
    <mergeCell ref="N3:O3"/>
    <mergeCell ref="B4:B5"/>
    <mergeCell ref="A4:A5"/>
    <mergeCell ref="A6:C6"/>
    <mergeCell ref="A1:C1"/>
    <mergeCell ref="C4:C5"/>
    <mergeCell ref="D4:D5"/>
  </mergeCells>
  <printOptions/>
  <pageMargins left="0.4330708661417323" right="0.31496062992125984" top="0.984251968503937" bottom="0.5905511811023623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吕</dc:creator>
  <cp:keywords/>
  <dc:description/>
  <cp:lastModifiedBy>王青</cp:lastModifiedBy>
  <cp:lastPrinted>2020-06-18T01:26:07Z</cp:lastPrinted>
  <dcterms:created xsi:type="dcterms:W3CDTF">2018-09-02T03:44:28Z</dcterms:created>
  <dcterms:modified xsi:type="dcterms:W3CDTF">2020-06-18T01:27:28Z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